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pcm/procurement/EMSACPNEG42021/ProcedureLibrary/Phase I - Request to participate - Preparation and launching/"/>
    </mc:Choice>
  </mc:AlternateContent>
  <xr:revisionPtr revIDLastSave="0" documentId="13_ncr:1_{48C9ADC7-5AA9-43E8-B014-597BAE90EF08}" xr6:coauthVersionLast="46" xr6:coauthVersionMax="46" xr10:uidLastSave="{00000000-0000-0000-0000-000000000000}"/>
  <workbookProtection workbookPassword="935B" lockStructure="1"/>
  <bookViews>
    <workbookView xWindow="-120" yWindow="-120" windowWidth="20730" windowHeight="11160" xr2:uid="{00000000-000D-0000-FFFF-FFFF00000000}"/>
  </bookViews>
  <sheets>
    <sheet name="Price bid templat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2" i="1" l="1"/>
  <c r="D19" i="1"/>
  <c r="D22" i="1"/>
  <c r="C47" i="1" l="1"/>
  <c r="D45" i="1" s="1"/>
  <c r="C17" i="1" l="1"/>
  <c r="D15" i="1" s="1"/>
  <c r="D42" i="1" l="1"/>
  <c r="C52" i="1" l="1"/>
  <c r="D51" i="1" s="1"/>
  <c r="C50" i="1"/>
  <c r="D49" i="1" s="1"/>
  <c r="C41" i="1"/>
  <c r="D40" i="1" s="1"/>
  <c r="C39" i="1"/>
  <c r="D38" i="1" s="1"/>
  <c r="C37" i="1"/>
  <c r="D36" i="1" s="1"/>
  <c r="C35" i="1"/>
  <c r="D34" i="1" s="1"/>
  <c r="C33" i="1"/>
  <c r="D32" i="1" s="1"/>
  <c r="C31" i="1"/>
  <c r="D30" i="1" s="1"/>
  <c r="C29" i="1"/>
  <c r="D28" i="1" s="1"/>
  <c r="D25" i="1"/>
  <c r="D7" i="1"/>
  <c r="D53" i="1" l="1"/>
</calcChain>
</file>

<file path=xl/sharedStrings.xml><?xml version="1.0" encoding="utf-8"?>
<sst xmlns="http://schemas.openxmlformats.org/spreadsheetml/2006/main" count="77" uniqueCount="73">
  <si>
    <t>Transportation</t>
  </si>
  <si>
    <t>number of years of initial service (for simulation purposes)</t>
  </si>
  <si>
    <t>Truck stand-by</t>
  </si>
  <si>
    <t>Annual availability fee for initial EAS arrangement (Paf1y)</t>
  </si>
  <si>
    <t>Price Category
€</t>
  </si>
  <si>
    <t>Total costs (€) for simulation of total price of the Framework Contract over 4 years</t>
  </si>
  <si>
    <t>IMPORTANT NOTES:</t>
  </si>
  <si>
    <t>Mobilisation</t>
  </si>
  <si>
    <t>Price additional condition test</t>
  </si>
  <si>
    <t>Price additional person day(s) for maintenance</t>
  </si>
  <si>
    <t>Values for simulation (€) (white cells) and unit prices (€) offered by tenderers (grey cells)</t>
  </si>
  <si>
    <t>Number of years</t>
  </si>
  <si>
    <t>Number of mobilisation/demobilisation in 4 years</t>
  </si>
  <si>
    <t>Number of person day additional per month</t>
  </si>
  <si>
    <t>Number of transport for a 20ft truck for a distance between 0 to 500 km in 4 years</t>
  </si>
  <si>
    <t>Number of transport for a 40ft truck for a distance between 0 to 500 km in 4 years</t>
  </si>
  <si>
    <t xml:space="preserve">Number of transport for a 20ft truck for a distance between 501 to 2000 km in 4 years </t>
  </si>
  <si>
    <t xml:space="preserve">Number of transport for a 40ft truck for a distance between 501 to 2000 km in 4 years </t>
  </si>
  <si>
    <t>= Pmob * 3mobilisations * 4years</t>
  </si>
  <si>
    <t>= Pt_20_500 * 500km * 2voyages * 4years</t>
  </si>
  <si>
    <t>= Pt_40_500 * 500km * 2voyages * 4years</t>
  </si>
  <si>
    <t>= Pt_20_2000 * 1000km * 2voyages * 4years</t>
  </si>
  <si>
    <t>= Pt_40_2000 * 1000km * 2voyages * 4years</t>
  </si>
  <si>
    <t>Number of days in 4 years for stand-by of one 40ft truck</t>
  </si>
  <si>
    <t>Number of person day</t>
  </si>
  <si>
    <t>Number of days in 4 years for stand-by of one 20ft truck</t>
  </si>
  <si>
    <t>= Pinsuranceequip * 3years</t>
  </si>
  <si>
    <t>= Ptsp * 3days * 4years</t>
  </si>
  <si>
    <t>= Pst20 * 3days * 4years</t>
  </si>
  <si>
    <t>P3 - Costs for exercises and mobilisation</t>
  </si>
  <si>
    <t xml:space="preserve">P2 - Costs of potential additional services </t>
  </si>
  <si>
    <t>P1 - Costs of initial arrangement (4 years)</t>
  </si>
  <si>
    <t>Formula for calculation of total cost for simulation of total price of the Framework Contract over 4 years</t>
  </si>
  <si>
    <t xml:space="preserve">= Paf1y * 4 years
</t>
  </si>
  <si>
    <t>= Pst40 * 3days * 4years</t>
  </si>
  <si>
    <t>Additional Area required in m2</t>
  </si>
  <si>
    <t>= Ppdm * 12months * 3years</t>
  </si>
  <si>
    <t>Price additional indoor storage for equipment</t>
  </si>
  <si>
    <t>= (Ptest crs + Ptest skimmer) * 3years</t>
  </si>
  <si>
    <t xml:space="preserve">P2 = total estimated cost of potential additional services </t>
  </si>
  <si>
    <t>P3 = total estimated cost of exercices and mobilisations</t>
  </si>
  <si>
    <t>Number of transport of 40ft for a distance above 2000 km in 4 years</t>
  </si>
  <si>
    <t>Number of transport for a 20ft truck for a distance above 2000 km in 4 years</t>
  </si>
  <si>
    <t>= Pt_40_above2000 * 2500km * 2voyages * 4years</t>
  </si>
  <si>
    <r>
      <t xml:space="preserve">Equipment mobilisation lump sum </t>
    </r>
    <r>
      <rPr>
        <b/>
        <sz val="12"/>
        <color theme="1"/>
        <rFont val="Arial"/>
        <family val="2"/>
      </rPr>
      <t>(Pmob)</t>
    </r>
  </si>
  <si>
    <r>
      <t xml:space="preserve">Price per km for a 20ft truck for a distance between 0 to 500 km by road </t>
    </r>
    <r>
      <rPr>
        <b/>
        <sz val="12"/>
        <color theme="1"/>
        <rFont val="Arial"/>
        <family val="2"/>
      </rPr>
      <t>(Pt_20_500)</t>
    </r>
  </si>
  <si>
    <r>
      <t xml:space="preserve">Price per km for a 40ft truck for a distance between 0 to 500 km </t>
    </r>
    <r>
      <rPr>
        <b/>
        <sz val="12"/>
        <color theme="1"/>
        <rFont val="Arial"/>
        <family val="2"/>
      </rPr>
      <t xml:space="preserve"> (Pt_40_500)</t>
    </r>
  </si>
  <si>
    <r>
      <t xml:space="preserve">Price per km for a 20ft truck for a distance between 501 to 2000 km </t>
    </r>
    <r>
      <rPr>
        <b/>
        <sz val="12"/>
        <color theme="1"/>
        <rFont val="Arial"/>
        <family val="2"/>
      </rPr>
      <t>(Pt_20_2000)</t>
    </r>
  </si>
  <si>
    <r>
      <t xml:space="preserve">Price per km  for transport of 40ft for a distance between 501 to 2000 km </t>
    </r>
    <r>
      <rPr>
        <b/>
        <sz val="12"/>
        <color theme="1"/>
        <rFont val="Arial"/>
        <family val="2"/>
      </rPr>
      <t>(Pt_40_2000)</t>
    </r>
  </si>
  <si>
    <r>
      <t xml:space="preserve">Price/person day in EURO </t>
    </r>
    <r>
      <rPr>
        <b/>
        <sz val="12"/>
        <color theme="1"/>
        <rFont val="Arial"/>
        <family val="2"/>
      </rPr>
      <t>(Ppdm)</t>
    </r>
  </si>
  <si>
    <r>
      <t>Price for condition test combined recovery system</t>
    </r>
    <r>
      <rPr>
        <b/>
        <sz val="12"/>
        <color theme="1"/>
        <rFont val="Arial"/>
        <family val="2"/>
      </rPr>
      <t xml:space="preserve"> (Ptestcrs)</t>
    </r>
  </si>
  <si>
    <r>
      <t xml:space="preserve">Price for condition test skimmer set </t>
    </r>
    <r>
      <rPr>
        <b/>
        <sz val="12"/>
        <color theme="1"/>
        <rFont val="Arial"/>
        <family val="2"/>
      </rPr>
      <t>(Ptestskimmer)</t>
    </r>
  </si>
  <si>
    <r>
      <t xml:space="preserve">Price storage per month and per m2 in EURO </t>
    </r>
    <r>
      <rPr>
        <b/>
        <sz val="12"/>
        <color theme="1"/>
        <rFont val="Arial"/>
        <family val="2"/>
      </rPr>
      <t>(Pindstoequip)</t>
    </r>
  </si>
  <si>
    <r>
      <t xml:space="preserve">Price/person day in EURO </t>
    </r>
    <r>
      <rPr>
        <b/>
        <sz val="12"/>
        <color theme="1"/>
        <rFont val="Arial"/>
        <family val="2"/>
      </rPr>
      <t>(Ptsp)</t>
    </r>
  </si>
  <si>
    <r>
      <t xml:space="preserve">Price  for one day standby of one 20ft truck on site of the exercise/response </t>
    </r>
    <r>
      <rPr>
        <b/>
        <sz val="12"/>
        <color theme="1"/>
        <rFont val="Arial"/>
        <family val="2"/>
      </rPr>
      <t>(Pst20)</t>
    </r>
  </si>
  <si>
    <r>
      <t xml:space="preserve">Price  for one day standby of one 40ft truck on site of the exercise/response </t>
    </r>
    <r>
      <rPr>
        <b/>
        <sz val="12"/>
        <color theme="1"/>
        <rFont val="Arial"/>
        <family val="2"/>
      </rPr>
      <t>(Pst40)</t>
    </r>
  </si>
  <si>
    <r>
      <t xml:space="preserve">Equipment value in EURO </t>
    </r>
    <r>
      <rPr>
        <b/>
        <sz val="12"/>
        <color theme="1"/>
        <rFont val="Arial"/>
        <family val="2"/>
      </rPr>
      <t>(Pequip)</t>
    </r>
  </si>
  <si>
    <r>
      <t xml:space="preserve">Insurance rate (% of the equipmentvalue) in EURO </t>
    </r>
    <r>
      <rPr>
        <b/>
        <sz val="12"/>
        <color theme="1"/>
        <rFont val="Arial"/>
        <family val="2"/>
      </rPr>
      <t>(Pinsuranceequip%)</t>
    </r>
  </si>
  <si>
    <t>Price technical support personnel</t>
  </si>
  <si>
    <t>Price additional Insurance Equipment</t>
  </si>
  <si>
    <t>Tariff per day (insurance charge per day)</t>
  </si>
  <si>
    <r>
      <t xml:space="preserve">Value of equipment  to be insured in EURO </t>
    </r>
    <r>
      <rPr>
        <b/>
        <sz val="12"/>
        <color theme="1"/>
        <rFont val="Arial"/>
        <family val="2"/>
      </rPr>
      <t>(Pequip)</t>
    </r>
  </si>
  <si>
    <t>Insurance charges for equipment</t>
  </si>
  <si>
    <t>Insurance rate per day in EURO (Pspecialinsurance%)</t>
  </si>
  <si>
    <t>Number of days of extended insurance cover in 4 years</t>
  </si>
  <si>
    <t>=insurancechargeperday*6 days*4 years</t>
  </si>
  <si>
    <r>
      <t>Price per km for transport of 20ft for a distance above 2000 km</t>
    </r>
    <r>
      <rPr>
        <b/>
        <sz val="12"/>
        <color theme="1"/>
        <rFont val="Arial"/>
        <family val="2"/>
      </rPr>
      <t xml:space="preserve"> (Pt_20_above2000)</t>
    </r>
  </si>
  <si>
    <r>
      <t xml:space="preserve">Price per km  for a 40ft truck for a distance above 2000 km </t>
    </r>
    <r>
      <rPr>
        <b/>
        <sz val="12"/>
        <color theme="1"/>
        <rFont val="Arial"/>
        <family val="2"/>
      </rPr>
      <t>(Pt_40_above2000)</t>
    </r>
  </si>
  <si>
    <t>= 700m² * Pindstoequip * 12months * 3years</t>
  </si>
  <si>
    <t>= Pt_20_above2000 * 2500km * 2voyages * 4years</t>
  </si>
  <si>
    <r>
      <t xml:space="preserve">Price of insurance per year in EURO </t>
    </r>
    <r>
      <rPr>
        <b/>
        <sz val="12"/>
        <color theme="1"/>
        <rFont val="Arial"/>
        <family val="2"/>
      </rPr>
      <t>(Pinsuranceequip)</t>
    </r>
    <r>
      <rPr>
        <sz val="12"/>
        <color theme="1"/>
        <rFont val="Arial"/>
        <family val="2"/>
      </rPr>
      <t xml:space="preserve"> = Pinsurance% * Pequip</t>
    </r>
  </si>
  <si>
    <r>
      <t xml:space="preserve">*Please fill prices in all </t>
    </r>
    <r>
      <rPr>
        <b/>
        <sz val="16"/>
        <color theme="0" tint="-0.499984740745262"/>
        <rFont val="Arial"/>
        <family val="2"/>
      </rPr>
      <t>GREY</t>
    </r>
    <r>
      <rPr>
        <b/>
        <sz val="16"/>
        <color rgb="FFFF0000"/>
        <rFont val="Arial"/>
        <family val="2"/>
      </rPr>
      <t xml:space="preserve"> </t>
    </r>
    <r>
      <rPr>
        <sz val="16"/>
        <color rgb="FFFF0000"/>
        <rFont val="Arial"/>
        <family val="2"/>
      </rPr>
      <t>cells. Offers that did not complete all cells might be rejected and not be evaluated against the award criteria.
*Prices indicated in the grid must be without VAT. 
*The cost of the initial arrangement (P1) must remain under the maximum allocated budget (1,360,000EUR). Bids with prices beyond this ceiling will be rejected and not considered for further evaluation.
* The reference values used to calculate the costs for the potential additional services and transports are for simulation purposes only and do not represent any commitment by EMSA.</t>
    </r>
  </si>
  <si>
    <r>
      <t xml:space="preserve">P1 =total cost of initial EAS arrangement(4 years). 
NOTE: </t>
    </r>
    <r>
      <rPr>
        <b/>
        <i/>
        <sz val="12"/>
        <color rgb="FFFF0000"/>
        <rFont val="Arial"/>
        <family val="2"/>
      </rPr>
      <t>The cost of the initial arrangement (P1) must remain under the maximum budget allocated  (1,360,000EUR). 
Bids with prices beyond that ceiling will be rejected and not considered  for further evaluation.</t>
    </r>
    <r>
      <rPr>
        <b/>
        <sz val="12"/>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</si>
</sst>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_ ;\-#,##0.00\ "/>
    <numFmt numFmtId="165" formatCode="#,##0.000"/>
    <numFmt numFmtId="166" formatCode="0.000%"/>
  </numFmts>
  <fonts count="14" x14ac:knownFonts="1">
    <font>
      <sz val="11"/>
      <color theme="1"/>
      <name val="Calibri"/>
      <family val="2"/>
      <scheme val="minor"/>
    </font>
    <font>
      <b/>
      <sz val="10"/>
      <color theme="0"/>
      <name val="Arial"/>
      <family val="2"/>
    </font>
    <font>
      <b/>
      <sz val="12"/>
      <color rgb="FFFF0000"/>
      <name val="Arial"/>
      <family val="2"/>
    </font>
    <font>
      <b/>
      <sz val="16"/>
      <color rgb="FFFF0000"/>
      <name val="Calibri"/>
      <family val="2"/>
      <scheme val="minor"/>
    </font>
    <font>
      <sz val="16"/>
      <color theme="1"/>
      <name val="Calibri"/>
      <family val="2"/>
      <scheme val="minor"/>
    </font>
    <font>
      <b/>
      <sz val="16"/>
      <color rgb="FFFF0000"/>
      <name val="Arial"/>
      <family val="2"/>
    </font>
    <font>
      <b/>
      <sz val="12"/>
      <color theme="1"/>
      <name val="Arial"/>
      <family val="2"/>
    </font>
    <font>
      <sz val="12"/>
      <color theme="1"/>
      <name val="Arial"/>
      <family val="2"/>
    </font>
    <font>
      <b/>
      <i/>
      <sz val="12"/>
      <color rgb="FFFF0000"/>
      <name val="Arial"/>
      <family val="2"/>
    </font>
    <font>
      <sz val="12"/>
      <name val="Arial"/>
      <family val="2"/>
    </font>
    <font>
      <b/>
      <sz val="16"/>
      <color theme="0" tint="-0.499984740745262"/>
      <name val="Arial"/>
      <family val="2"/>
    </font>
    <font>
      <b/>
      <sz val="14"/>
      <color theme="1"/>
      <name val="Arial"/>
      <family val="2"/>
    </font>
    <font>
      <b/>
      <sz val="14"/>
      <color rgb="FFFF0000"/>
      <name val="Arial"/>
      <family val="2"/>
    </font>
    <font>
      <sz val="16"/>
      <color rgb="FFFF0000"/>
      <name val="Arial"/>
      <family val="2"/>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s>
  <borders count="50">
    <border>
      <left/>
      <right/>
      <top/>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133">
    <xf numFmtId="0" fontId="0" fillId="0" borderId="0" xfId="0"/>
    <xf numFmtId="0" fontId="7" fillId="0" borderId="12" xfId="0" applyFont="1" applyBorder="1" applyProtection="1"/>
    <xf numFmtId="0" fontId="7" fillId="0" borderId="7" xfId="0" applyFont="1" applyFill="1" applyBorder="1" applyAlignment="1" applyProtection="1">
      <alignment horizontal="left" vertical="center" wrapText="1"/>
    </xf>
    <xf numFmtId="43" fontId="7" fillId="0" borderId="7" xfId="0" applyNumberFormat="1" applyFont="1" applyFill="1" applyBorder="1" applyAlignment="1" applyProtection="1">
      <alignment horizontal="right" vertical="center" wrapText="1"/>
    </xf>
    <xf numFmtId="0" fontId="7" fillId="0" borderId="12" xfId="0" applyFont="1" applyFill="1" applyBorder="1" applyAlignment="1" applyProtection="1">
      <alignment horizontal="left" vertical="center" wrapText="1"/>
    </xf>
    <xf numFmtId="0" fontId="7" fillId="0" borderId="10" xfId="0" applyFont="1" applyFill="1" applyBorder="1" applyAlignment="1" applyProtection="1">
      <alignment horizontal="left" vertical="center" wrapText="1"/>
    </xf>
    <xf numFmtId="0" fontId="7" fillId="0" borderId="12" xfId="0" applyNumberFormat="1" applyFont="1" applyFill="1" applyBorder="1" applyAlignment="1" applyProtection="1">
      <alignment horizontal="right" vertical="center"/>
    </xf>
    <xf numFmtId="0" fontId="9" fillId="0" borderId="12" xfId="0" applyFont="1" applyFill="1" applyBorder="1" applyAlignment="1" applyProtection="1">
      <alignment horizontal="right" vertical="center"/>
    </xf>
    <xf numFmtId="0" fontId="9" fillId="2" borderId="12" xfId="0" applyFont="1" applyFill="1" applyBorder="1" applyAlignment="1" applyProtection="1">
      <alignment horizontal="right" vertical="center"/>
    </xf>
    <xf numFmtId="0" fontId="6" fillId="0" borderId="18" xfId="0" applyFont="1" applyBorder="1" applyAlignment="1" applyProtection="1">
      <alignment horizontal="left" vertical="center" wrapText="1"/>
    </xf>
    <xf numFmtId="0" fontId="2" fillId="2" borderId="0" xfId="0" applyFont="1" applyFill="1" applyBorder="1" applyAlignment="1" applyProtection="1">
      <alignment horizontal="right" vertical="center" wrapText="1"/>
    </xf>
    <xf numFmtId="164" fontId="2" fillId="2" borderId="0" xfId="0" applyNumberFormat="1" applyFont="1" applyFill="1" applyBorder="1" applyAlignment="1" applyProtection="1">
      <alignment horizontal="right" vertical="center"/>
    </xf>
    <xf numFmtId="49" fontId="7" fillId="2" borderId="0" xfId="0" applyNumberFormat="1" applyFont="1" applyFill="1" applyBorder="1" applyAlignment="1" applyProtection="1">
      <alignment horizontal="center" vertical="top" wrapText="1"/>
    </xf>
    <xf numFmtId="0" fontId="6" fillId="0" borderId="2" xfId="0" applyFont="1" applyFill="1" applyBorder="1" applyAlignment="1" applyProtection="1">
      <alignment horizontal="center" vertical="center" wrapText="1"/>
    </xf>
    <xf numFmtId="49" fontId="6" fillId="0" borderId="2"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xf>
    <xf numFmtId="0" fontId="6" fillId="2" borderId="0" xfId="0" applyFont="1" applyFill="1" applyBorder="1" applyAlignment="1" applyProtection="1">
      <alignment horizontal="center" vertical="center" wrapText="1"/>
    </xf>
    <xf numFmtId="0" fontId="6" fillId="2" borderId="0" xfId="0" applyFont="1" applyFill="1" applyBorder="1" applyAlignment="1" applyProtection="1">
      <alignment horizontal="center" vertical="center"/>
    </xf>
    <xf numFmtId="49" fontId="6" fillId="2" borderId="0" xfId="0" applyNumberFormat="1" applyFont="1" applyFill="1" applyBorder="1" applyAlignment="1" applyProtection="1">
      <alignment horizontal="center" vertical="center" wrapText="1"/>
    </xf>
    <xf numFmtId="0" fontId="6" fillId="2" borderId="0" xfId="0" applyFont="1" applyFill="1" applyBorder="1" applyAlignment="1" applyProtection="1">
      <alignment horizontal="left" vertical="center" wrapText="1"/>
    </xf>
    <xf numFmtId="0" fontId="7" fillId="0" borderId="23" xfId="0" applyFont="1" applyFill="1" applyBorder="1" applyAlignment="1" applyProtection="1">
      <alignment horizontal="left" vertical="center" wrapText="1"/>
    </xf>
    <xf numFmtId="0" fontId="7" fillId="0" borderId="32" xfId="0" applyFont="1" applyFill="1" applyBorder="1" applyAlignment="1" applyProtection="1">
      <alignment horizontal="left" vertical="center" wrapText="1"/>
    </xf>
    <xf numFmtId="0" fontId="1" fillId="2" borderId="1" xfId="0" applyFont="1" applyFill="1" applyBorder="1" applyAlignment="1" applyProtection="1">
      <alignment horizontal="center" vertical="center" wrapText="1"/>
    </xf>
    <xf numFmtId="49" fontId="7" fillId="2" borderId="0" xfId="0" applyNumberFormat="1" applyFont="1" applyFill="1" applyBorder="1" applyAlignment="1" applyProtection="1">
      <alignment wrapText="1"/>
    </xf>
    <xf numFmtId="49" fontId="7" fillId="0" borderId="2" xfId="0" applyNumberFormat="1" applyFont="1" applyFill="1" applyBorder="1" applyAlignment="1" applyProtection="1">
      <alignment wrapText="1"/>
    </xf>
    <xf numFmtId="0" fontId="4" fillId="6" borderId="5" xfId="0" applyFont="1" applyFill="1" applyBorder="1" applyAlignment="1" applyProtection="1"/>
    <xf numFmtId="49" fontId="4" fillId="6" borderId="6" xfId="0" applyNumberFormat="1" applyFont="1" applyFill="1" applyBorder="1" applyAlignment="1" applyProtection="1">
      <alignment wrapText="1"/>
    </xf>
    <xf numFmtId="4" fontId="6" fillId="3" borderId="8" xfId="0" applyNumberFormat="1" applyFont="1" applyFill="1" applyBorder="1" applyAlignment="1" applyProtection="1">
      <alignment horizontal="center" vertical="center" wrapText="1"/>
      <protection locked="0"/>
    </xf>
    <xf numFmtId="0" fontId="7" fillId="0" borderId="23" xfId="0" applyFont="1" applyFill="1" applyBorder="1" applyAlignment="1" applyProtection="1">
      <alignment horizontal="left" vertical="center"/>
    </xf>
    <xf numFmtId="0" fontId="7" fillId="0" borderId="24" xfId="0" applyFont="1" applyBorder="1" applyAlignment="1" applyProtection="1">
      <alignment horizontal="left" vertical="center" wrapText="1"/>
    </xf>
    <xf numFmtId="4" fontId="6" fillId="3" borderId="10" xfId="0" applyNumberFormat="1" applyFont="1" applyFill="1" applyBorder="1" applyAlignment="1" applyProtection="1">
      <alignment horizontal="center" vertical="center" wrapText="1"/>
      <protection locked="0"/>
    </xf>
    <xf numFmtId="0" fontId="7" fillId="0" borderId="7" xfId="0" applyFont="1" applyFill="1" applyBorder="1" applyAlignment="1" applyProtection="1">
      <alignment horizontal="left" vertical="center"/>
    </xf>
    <xf numFmtId="0" fontId="7" fillId="0" borderId="8" xfId="0" applyFont="1" applyFill="1" applyBorder="1" applyAlignment="1" applyProtection="1">
      <alignment horizontal="left" vertical="center"/>
    </xf>
    <xf numFmtId="164" fontId="12" fillId="5" borderId="34" xfId="0" applyNumberFormat="1" applyFont="1" applyFill="1" applyBorder="1" applyAlignment="1" applyProtection="1">
      <alignment horizontal="center" vertical="center"/>
    </xf>
    <xf numFmtId="0" fontId="7" fillId="0" borderId="12" xfId="0" applyFont="1" applyFill="1" applyBorder="1" applyAlignment="1" applyProtection="1">
      <alignment horizontal="left" vertical="center"/>
    </xf>
    <xf numFmtId="0" fontId="6" fillId="0" borderId="3" xfId="0" applyFont="1" applyBorder="1" applyAlignment="1" applyProtection="1">
      <alignment horizontal="left" vertical="center" wrapText="1"/>
    </xf>
    <xf numFmtId="164" fontId="12" fillId="5" borderId="42" xfId="0" applyNumberFormat="1" applyFont="1" applyFill="1" applyBorder="1" applyAlignment="1" applyProtection="1">
      <alignment horizontal="center" vertical="center"/>
    </xf>
    <xf numFmtId="0" fontId="6" fillId="0" borderId="7" xfId="0" applyFont="1" applyFill="1" applyBorder="1" applyAlignment="1" applyProtection="1">
      <alignment horizontal="center" vertical="center" wrapText="1"/>
    </xf>
    <xf numFmtId="0" fontId="7" fillId="0" borderId="10" xfId="0" applyFont="1" applyFill="1" applyBorder="1" applyAlignment="1" applyProtection="1">
      <alignment horizontal="left" vertical="center"/>
    </xf>
    <xf numFmtId="0" fontId="7" fillId="0" borderId="9" xfId="0" applyFont="1" applyFill="1" applyBorder="1" applyAlignment="1" applyProtection="1">
      <alignment horizontal="left" vertical="center"/>
    </xf>
    <xf numFmtId="0" fontId="7" fillId="0" borderId="21" xfId="0" applyFont="1" applyFill="1" applyBorder="1" applyAlignment="1" applyProtection="1">
      <alignment horizontal="left" vertical="center"/>
    </xf>
    <xf numFmtId="0" fontId="7" fillId="0" borderId="11" xfId="0" applyFont="1" applyFill="1" applyBorder="1" applyAlignment="1" applyProtection="1">
      <alignment horizontal="left" vertical="center"/>
    </xf>
    <xf numFmtId="0" fontId="7" fillId="0" borderId="19" xfId="0" applyFont="1" applyFill="1" applyBorder="1" applyAlignment="1" applyProtection="1">
      <alignment horizontal="left" vertical="center"/>
    </xf>
    <xf numFmtId="0" fontId="7" fillId="0" borderId="11" xfId="0" applyFont="1" applyBorder="1" applyAlignment="1" applyProtection="1">
      <alignment horizontal="left" vertical="center"/>
    </xf>
    <xf numFmtId="164" fontId="12" fillId="0" borderId="2" xfId="0" applyNumberFormat="1" applyFont="1" applyFill="1" applyBorder="1" applyAlignment="1" applyProtection="1">
      <alignment vertical="center"/>
    </xf>
    <xf numFmtId="165" fontId="6" fillId="3" borderId="8" xfId="0" applyNumberFormat="1" applyFont="1" applyFill="1" applyBorder="1" applyAlignment="1" applyProtection="1">
      <alignment horizontal="center" vertical="center" wrapText="1"/>
      <protection locked="0"/>
    </xf>
    <xf numFmtId="4" fontId="7" fillId="0" borderId="7" xfId="0" applyNumberFormat="1" applyFont="1" applyFill="1" applyBorder="1" applyAlignment="1" applyProtection="1">
      <alignment horizontal="right" vertical="center" wrapText="1"/>
    </xf>
    <xf numFmtId="0" fontId="7" fillId="0" borderId="7" xfId="0" applyFont="1" applyFill="1" applyBorder="1" applyAlignment="1" applyProtection="1">
      <alignment vertical="center" wrapText="1"/>
    </xf>
    <xf numFmtId="0" fontId="7" fillId="0" borderId="7" xfId="0" applyNumberFormat="1" applyFont="1" applyFill="1" applyBorder="1" applyAlignment="1" applyProtection="1">
      <alignment horizontal="right" vertical="center" wrapText="1"/>
    </xf>
    <xf numFmtId="166" fontId="6" fillId="3" borderId="10" xfId="0" applyNumberFormat="1" applyFont="1" applyFill="1" applyBorder="1" applyAlignment="1" applyProtection="1">
      <alignment horizontal="center" vertical="center" wrapText="1"/>
      <protection locked="0"/>
    </xf>
    <xf numFmtId="3" fontId="7" fillId="0" borderId="36" xfId="0" applyNumberFormat="1" applyFont="1" applyFill="1" applyBorder="1" applyAlignment="1" applyProtection="1">
      <alignment horizontal="right" vertical="center" wrapText="1"/>
    </xf>
    <xf numFmtId="0" fontId="0" fillId="0" borderId="0" xfId="0" applyProtection="1"/>
    <xf numFmtId="49" fontId="0" fillId="0" borderId="0" xfId="0" applyNumberFormat="1" applyAlignment="1" applyProtection="1">
      <alignment wrapText="1"/>
    </xf>
    <xf numFmtId="0" fontId="7" fillId="0" borderId="27" xfId="0" applyFont="1" applyFill="1" applyBorder="1" applyAlignment="1" applyProtection="1">
      <alignment horizontal="left" vertical="center"/>
    </xf>
    <xf numFmtId="0" fontId="7" fillId="0" borderId="46" xfId="0" applyFont="1" applyBorder="1" applyAlignment="1" applyProtection="1">
      <alignment horizontal="right" vertical="center" wrapText="1"/>
    </xf>
    <xf numFmtId="0" fontId="7" fillId="0" borderId="15" xfId="0" applyFont="1" applyFill="1" applyBorder="1" applyAlignment="1" applyProtection="1">
      <alignment horizontal="left" vertical="center" wrapText="1"/>
    </xf>
    <xf numFmtId="4" fontId="6" fillId="3" borderId="7" xfId="0" applyNumberFormat="1" applyFont="1" applyFill="1" applyBorder="1" applyAlignment="1" applyProtection="1">
      <alignment horizontal="center" vertical="center" wrapText="1"/>
      <protection locked="0"/>
    </xf>
    <xf numFmtId="0" fontId="9" fillId="0" borderId="8" xfId="0" applyFont="1" applyFill="1" applyBorder="1" applyAlignment="1" applyProtection="1">
      <alignment horizontal="right" vertical="center"/>
    </xf>
    <xf numFmtId="0" fontId="7" fillId="0" borderId="28" xfId="0" applyFont="1" applyFill="1" applyBorder="1" applyAlignment="1" applyProtection="1">
      <alignment horizontal="left" vertical="center"/>
    </xf>
    <xf numFmtId="0" fontId="7" fillId="0" borderId="10" xfId="0" applyNumberFormat="1" applyFont="1" applyFill="1" applyBorder="1" applyAlignment="1" applyProtection="1">
      <alignment horizontal="right" vertical="center" wrapText="1"/>
    </xf>
    <xf numFmtId="0" fontId="7" fillId="0" borderId="24" xfId="0" applyFont="1" applyFill="1" applyBorder="1" applyAlignment="1" applyProtection="1">
      <alignment horizontal="left" vertical="center"/>
    </xf>
    <xf numFmtId="0" fontId="7" fillId="0" borderId="12" xfId="0" applyFont="1" applyBorder="1" applyAlignment="1" applyProtection="1">
      <alignment horizontal="right" vertical="center" wrapText="1"/>
    </xf>
    <xf numFmtId="10" fontId="6" fillId="3" borderId="47" xfId="0" applyNumberFormat="1" applyFont="1" applyFill="1" applyBorder="1" applyAlignment="1" applyProtection="1">
      <alignment horizontal="center" vertical="center" wrapText="1"/>
    </xf>
    <xf numFmtId="3" fontId="7" fillId="2" borderId="47" xfId="0" applyNumberFormat="1" applyFont="1" applyFill="1" applyBorder="1" applyAlignment="1" applyProtection="1">
      <alignment horizontal="right" vertical="center" wrapText="1"/>
    </xf>
    <xf numFmtId="0" fontId="6" fillId="3" borderId="8" xfId="0" applyNumberFormat="1" applyFont="1" applyFill="1" applyBorder="1" applyAlignment="1" applyProtection="1">
      <alignment horizontal="center" vertical="center" wrapText="1"/>
      <protection locked="0"/>
    </xf>
    <xf numFmtId="0" fontId="7" fillId="0" borderId="46"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9" xfId="0" applyFont="1" applyFill="1" applyBorder="1" applyAlignment="1" applyProtection="1">
      <alignment horizontal="left" vertical="center" wrapText="1"/>
    </xf>
    <xf numFmtId="3" fontId="7" fillId="0" borderId="48" xfId="0" applyNumberFormat="1" applyFont="1" applyBorder="1" applyAlignment="1" applyProtection="1">
      <alignment horizontal="right" vertical="center" wrapText="1"/>
    </xf>
    <xf numFmtId="0" fontId="7" fillId="0" borderId="11" xfId="0" applyFont="1" applyFill="1" applyBorder="1" applyAlignment="1" applyProtection="1">
      <alignment horizontal="left" vertical="center" wrapText="1"/>
    </xf>
    <xf numFmtId="0" fontId="7" fillId="0" borderId="49" xfId="0" applyFont="1" applyBorder="1" applyAlignment="1" applyProtection="1">
      <alignment horizontal="right" vertical="center" wrapText="1"/>
    </xf>
    <xf numFmtId="0" fontId="6" fillId="0" borderId="37" xfId="0" applyFont="1" applyFill="1" applyBorder="1" applyAlignment="1" applyProtection="1">
      <alignment horizontal="center" vertical="center" wrapText="1"/>
    </xf>
    <xf numFmtId="2" fontId="6" fillId="7" borderId="29" xfId="0" applyNumberFormat="1" applyFont="1" applyFill="1" applyBorder="1" applyAlignment="1" applyProtection="1">
      <alignment horizontal="center" vertical="center"/>
    </xf>
    <xf numFmtId="2" fontId="6" fillId="7" borderId="30" xfId="0" applyNumberFormat="1" applyFont="1" applyFill="1" applyBorder="1" applyAlignment="1" applyProtection="1">
      <alignment horizontal="center" vertical="center"/>
    </xf>
    <xf numFmtId="2" fontId="6" fillId="7" borderId="31" xfId="0" applyNumberFormat="1" applyFont="1" applyFill="1" applyBorder="1" applyAlignment="1" applyProtection="1">
      <alignment horizontal="center" vertical="center"/>
    </xf>
    <xf numFmtId="49" fontId="7" fillId="0" borderId="6" xfId="0" applyNumberFormat="1" applyFont="1" applyFill="1" applyBorder="1" applyAlignment="1" applyProtection="1">
      <alignment horizontal="left" vertical="center"/>
    </xf>
    <xf numFmtId="49" fontId="7" fillId="0" borderId="38" xfId="0" applyNumberFormat="1" applyFont="1" applyFill="1" applyBorder="1" applyAlignment="1" applyProtection="1">
      <alignment horizontal="left" vertical="center"/>
    </xf>
    <xf numFmtId="49" fontId="7" fillId="0" borderId="33" xfId="0" applyNumberFormat="1" applyFont="1" applyFill="1" applyBorder="1" applyAlignment="1" applyProtection="1">
      <alignment horizontal="left" vertical="center"/>
    </xf>
    <xf numFmtId="49" fontId="7" fillId="0" borderId="25" xfId="0" applyNumberFormat="1" applyFont="1" applyFill="1" applyBorder="1" applyAlignment="1" applyProtection="1">
      <alignment horizontal="left" vertical="center"/>
    </xf>
    <xf numFmtId="49" fontId="7" fillId="0" borderId="22" xfId="0" applyNumberFormat="1" applyFont="1" applyFill="1" applyBorder="1" applyAlignment="1" applyProtection="1">
      <alignment horizontal="left" vertical="center"/>
    </xf>
    <xf numFmtId="49" fontId="7" fillId="0" borderId="26" xfId="0" applyNumberFormat="1" applyFont="1" applyFill="1" applyBorder="1" applyAlignment="1" applyProtection="1">
      <alignment horizontal="left" vertical="center"/>
    </xf>
    <xf numFmtId="4" fontId="6" fillId="7" borderId="36" xfId="0" applyNumberFormat="1" applyFont="1" applyFill="1" applyBorder="1" applyAlignment="1" applyProtection="1">
      <alignment horizontal="center" vertical="center"/>
    </xf>
    <xf numFmtId="4" fontId="6" fillId="7" borderId="34" xfId="0" applyNumberFormat="1" applyFont="1" applyFill="1" applyBorder="1" applyAlignment="1" applyProtection="1">
      <alignment horizontal="center" vertical="center"/>
    </xf>
    <xf numFmtId="2" fontId="6" fillId="7" borderId="41" xfId="0" applyNumberFormat="1" applyFont="1" applyFill="1" applyBorder="1" applyAlignment="1" applyProtection="1">
      <alignment horizontal="center" vertical="center"/>
    </xf>
    <xf numFmtId="2" fontId="6" fillId="7" borderId="34" xfId="0" applyNumberFormat="1" applyFont="1" applyFill="1" applyBorder="1" applyAlignment="1" applyProtection="1">
      <alignment horizontal="center" vertical="center"/>
    </xf>
    <xf numFmtId="49" fontId="7" fillId="0" borderId="14" xfId="0" applyNumberFormat="1" applyFont="1" applyFill="1" applyBorder="1" applyAlignment="1" applyProtection="1">
      <alignment horizontal="left" vertical="center"/>
    </xf>
    <xf numFmtId="49" fontId="7" fillId="0" borderId="16" xfId="0" applyNumberFormat="1" applyFont="1" applyFill="1" applyBorder="1" applyAlignment="1" applyProtection="1">
      <alignment horizontal="left" vertical="center"/>
    </xf>
    <xf numFmtId="49" fontId="7" fillId="0" borderId="13" xfId="0" applyNumberFormat="1" applyFont="1" applyFill="1" applyBorder="1" applyAlignment="1" applyProtection="1">
      <alignment horizontal="left" vertical="center"/>
    </xf>
    <xf numFmtId="0" fontId="11" fillId="4" borderId="3" xfId="0" applyFont="1" applyFill="1" applyBorder="1" applyAlignment="1" applyProtection="1">
      <alignment horizontal="center" vertical="center"/>
    </xf>
    <xf numFmtId="0" fontId="11" fillId="4" borderId="4" xfId="0" applyFont="1" applyFill="1" applyBorder="1" applyAlignment="1" applyProtection="1">
      <alignment horizontal="center" vertical="center"/>
    </xf>
    <xf numFmtId="0" fontId="11" fillId="4" borderId="2" xfId="0" applyFont="1" applyFill="1" applyBorder="1" applyAlignment="1" applyProtection="1">
      <alignment horizontal="center" vertical="center"/>
    </xf>
    <xf numFmtId="0" fontId="6" fillId="0" borderId="17" xfId="0" applyFont="1" applyFill="1" applyBorder="1" applyAlignment="1" applyProtection="1">
      <alignment horizontal="left" vertical="center" wrapText="1"/>
    </xf>
    <xf numFmtId="0" fontId="6" fillId="0" borderId="21" xfId="0" applyFont="1" applyFill="1" applyBorder="1" applyAlignment="1" applyProtection="1">
      <alignment horizontal="left" vertical="center" wrapText="1"/>
    </xf>
    <xf numFmtId="4" fontId="6" fillId="7" borderId="41" xfId="0" applyNumberFormat="1" applyFont="1" applyFill="1" applyBorder="1" applyAlignment="1" applyProtection="1">
      <alignment horizontal="center" vertical="center"/>
    </xf>
    <xf numFmtId="4" fontId="6" fillId="7" borderId="10" xfId="0" applyNumberFormat="1" applyFont="1" applyFill="1" applyBorder="1" applyAlignment="1" applyProtection="1">
      <alignment horizontal="center" vertical="center"/>
    </xf>
    <xf numFmtId="4" fontId="6" fillId="7" borderId="7" xfId="0" applyNumberFormat="1" applyFont="1" applyFill="1" applyBorder="1" applyAlignment="1" applyProtection="1">
      <alignment horizontal="center" vertical="center"/>
    </xf>
    <xf numFmtId="4" fontId="6" fillId="7" borderId="12" xfId="0" applyNumberFormat="1" applyFont="1" applyFill="1" applyBorder="1" applyAlignment="1" applyProtection="1">
      <alignment horizontal="center" vertical="center"/>
    </xf>
    <xf numFmtId="0" fontId="3" fillId="6" borderId="20" xfId="0" applyFont="1" applyFill="1" applyBorder="1" applyAlignment="1" applyProtection="1">
      <alignment wrapText="1"/>
    </xf>
    <xf numFmtId="0" fontId="0" fillId="0" borderId="5" xfId="0" applyBorder="1" applyAlignment="1" applyProtection="1"/>
    <xf numFmtId="0" fontId="6" fillId="0" borderId="3"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xf>
    <xf numFmtId="0" fontId="13" fillId="6" borderId="18" xfId="0" applyFont="1" applyFill="1" applyBorder="1" applyAlignment="1" applyProtection="1">
      <alignment horizontal="left" wrapText="1"/>
    </xf>
    <xf numFmtId="0" fontId="13" fillId="6" borderId="1" xfId="0" applyFont="1" applyFill="1" applyBorder="1" applyAlignment="1" applyProtection="1">
      <alignment horizontal="left" wrapText="1"/>
    </xf>
    <xf numFmtId="0" fontId="13" fillId="6" borderId="33" xfId="0" applyFont="1" applyFill="1" applyBorder="1" applyAlignment="1" applyProtection="1">
      <alignment horizontal="left" wrapText="1"/>
    </xf>
    <xf numFmtId="164" fontId="12" fillId="5" borderId="43" xfId="0" applyNumberFormat="1" applyFont="1" applyFill="1" applyBorder="1" applyAlignment="1" applyProtection="1">
      <alignment horizontal="center" vertical="center"/>
    </xf>
    <xf numFmtId="164" fontId="12" fillId="5" borderId="44" xfId="0" applyNumberFormat="1" applyFont="1" applyFill="1" applyBorder="1" applyAlignment="1" applyProtection="1">
      <alignment horizontal="center" vertical="center"/>
    </xf>
    <xf numFmtId="164" fontId="12" fillId="5" borderId="45" xfId="0" applyNumberFormat="1" applyFont="1" applyFill="1" applyBorder="1" applyAlignment="1" applyProtection="1">
      <alignment horizontal="center" vertical="center"/>
    </xf>
    <xf numFmtId="49" fontId="7" fillId="0" borderId="6" xfId="0" applyNumberFormat="1" applyFont="1" applyFill="1" applyBorder="1" applyAlignment="1" applyProtection="1">
      <alignment horizontal="left" vertical="center" wrapText="1"/>
    </xf>
    <xf numFmtId="0" fontId="2" fillId="0" borderId="11" xfId="0" applyFont="1" applyFill="1" applyBorder="1" applyAlignment="1" applyProtection="1">
      <alignment horizontal="right" vertical="center" wrapText="1"/>
    </xf>
    <xf numFmtId="0" fontId="2" fillId="0" borderId="12" xfId="0" applyFont="1" applyFill="1" applyBorder="1" applyAlignment="1" applyProtection="1">
      <alignment horizontal="right" vertical="center" wrapText="1"/>
    </xf>
    <xf numFmtId="0" fontId="7" fillId="0" borderId="15"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6" fillId="0" borderId="35" xfId="0" applyFont="1" applyFill="1" applyBorder="1" applyAlignment="1" applyProtection="1">
      <alignment horizontal="left" vertical="center" wrapText="1"/>
    </xf>
    <xf numFmtId="0" fontId="7" fillId="0" borderId="28" xfId="0" applyFont="1" applyBorder="1" applyAlignment="1" applyProtection="1">
      <alignment horizontal="left" vertical="center" wrapText="1"/>
    </xf>
    <xf numFmtId="0" fontId="12" fillId="0" borderId="4" xfId="0" applyFont="1" applyFill="1" applyBorder="1" applyAlignment="1" applyProtection="1">
      <alignment horizontal="right" vertical="center"/>
    </xf>
    <xf numFmtId="0" fontId="12" fillId="0" borderId="39" xfId="0" applyFont="1" applyBorder="1" applyAlignment="1" applyProtection="1">
      <alignment horizontal="right" vertical="center"/>
    </xf>
    <xf numFmtId="0" fontId="6" fillId="0" borderId="15" xfId="0" applyFont="1" applyFill="1" applyBorder="1" applyAlignment="1" applyProtection="1">
      <alignment horizontal="left" vertical="center" wrapText="1"/>
    </xf>
    <xf numFmtId="0" fontId="6" fillId="0" borderId="40" xfId="0" applyFont="1" applyFill="1" applyBorder="1" applyAlignment="1" applyProtection="1">
      <alignment horizontal="left" vertical="center" wrapText="1"/>
    </xf>
    <xf numFmtId="0" fontId="6" fillId="0" borderId="11" xfId="0" applyFont="1" applyBorder="1" applyAlignment="1" applyProtection="1">
      <alignment horizontal="left" vertical="center" wrapText="1"/>
    </xf>
    <xf numFmtId="0" fontId="6" fillId="0" borderId="9" xfId="0" applyFont="1" applyFill="1" applyBorder="1" applyAlignment="1" applyProtection="1">
      <alignment horizontal="left" vertical="center" wrapText="1"/>
    </xf>
    <xf numFmtId="0" fontId="6" fillId="0" borderId="11" xfId="0" applyFont="1" applyFill="1" applyBorder="1" applyAlignment="1" applyProtection="1">
      <alignment horizontal="left" vertical="center" wrapText="1"/>
    </xf>
    <xf numFmtId="0" fontId="6" fillId="0" borderId="27" xfId="0" applyFont="1" applyFill="1" applyBorder="1" applyAlignment="1" applyProtection="1">
      <alignment horizontal="left" vertical="center" wrapText="1"/>
    </xf>
    <xf numFmtId="0" fontId="6" fillId="0" borderId="15" xfId="0" applyFont="1" applyBorder="1" applyAlignment="1" applyProtection="1">
      <alignment horizontal="left" vertical="center" wrapText="1"/>
    </xf>
    <xf numFmtId="0" fontId="12" fillId="0" borderId="4" xfId="0" applyFont="1" applyFill="1" applyBorder="1" applyAlignment="1" applyProtection="1">
      <alignment horizontal="right" vertical="center" wrapText="1"/>
    </xf>
    <xf numFmtId="0" fontId="12" fillId="0" borderId="4" xfId="0" applyFont="1" applyBorder="1" applyAlignment="1" applyProtection="1">
      <alignment horizontal="right" vertical="center" wrapText="1"/>
    </xf>
    <xf numFmtId="0" fontId="6" fillId="0" borderId="20"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6" fillId="0" borderId="19"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30" xfId="0" applyFont="1" applyFill="1" applyBorder="1" applyAlignment="1" applyProtection="1">
      <alignment horizontal="center" vertical="center" wrapText="1"/>
    </xf>
    <xf numFmtId="0" fontId="6" fillId="0" borderId="31" xfId="0" applyFont="1" applyFill="1" applyBorder="1" applyAlignment="1" applyProtection="1">
      <alignment horizontal="center" vertical="center" wrapText="1"/>
    </xf>
    <xf numFmtId="0" fontId="6" fillId="0" borderId="29" xfId="0" applyFont="1" applyFill="1" applyBorder="1" applyAlignment="1" applyProtection="1">
      <alignment horizontal="center" vertical="center" wrapText="1"/>
    </xf>
    <xf numFmtId="2" fontId="6" fillId="7" borderId="36" xfId="0" applyNumberFormat="1"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53"/>
  <sheetViews>
    <sheetView tabSelected="1" view="pageLayout" topLeftCell="A41" zoomScale="60" zoomScaleNormal="80" zoomScalePageLayoutView="60" workbookViewId="0">
      <selection activeCell="A2" sqref="A2:E2"/>
    </sheetView>
  </sheetViews>
  <sheetFormatPr defaultRowHeight="15" x14ac:dyDescent="0.25"/>
  <cols>
    <col min="1" max="1" width="25.140625" style="51" customWidth="1"/>
    <col min="2" max="2" width="92.85546875" style="51" customWidth="1"/>
    <col min="3" max="3" width="37" style="51" customWidth="1"/>
    <col min="4" max="4" width="33.85546875" style="51" customWidth="1"/>
    <col min="5" max="5" width="47.5703125" style="52" customWidth="1"/>
  </cols>
  <sheetData>
    <row r="1" spans="1:5" ht="21.75" customHeight="1" x14ac:dyDescent="0.35">
      <c r="A1" s="97" t="s">
        <v>6</v>
      </c>
      <c r="B1" s="98"/>
      <c r="C1" s="25"/>
      <c r="D1" s="25"/>
      <c r="E1" s="26"/>
    </row>
    <row r="2" spans="1:5" ht="114.75" customHeight="1" thickBot="1" x14ac:dyDescent="0.35">
      <c r="A2" s="101" t="s">
        <v>71</v>
      </c>
      <c r="B2" s="102"/>
      <c r="C2" s="102"/>
      <c r="D2" s="102"/>
      <c r="E2" s="103"/>
    </row>
    <row r="3" spans="1:5" ht="15.75" thickBot="1" x14ac:dyDescent="0.3">
      <c r="A3" s="15"/>
      <c r="B3" s="15"/>
      <c r="C3" s="15"/>
      <c r="D3" s="15"/>
      <c r="E3" s="22"/>
    </row>
    <row r="4" spans="1:5" ht="80.25" customHeight="1" thickBot="1" x14ac:dyDescent="0.3">
      <c r="A4" s="99" t="s">
        <v>4</v>
      </c>
      <c r="B4" s="100"/>
      <c r="C4" s="13" t="s">
        <v>10</v>
      </c>
      <c r="D4" s="13" t="s">
        <v>5</v>
      </c>
      <c r="E4" s="14" t="s">
        <v>32</v>
      </c>
    </row>
    <row r="5" spans="1:5" ht="16.5" thickBot="1" x14ac:dyDescent="0.3">
      <c r="A5" s="16"/>
      <c r="B5" s="17"/>
      <c r="C5" s="16"/>
      <c r="D5" s="16"/>
      <c r="E5" s="18"/>
    </row>
    <row r="6" spans="1:5" ht="26.25" customHeight="1" thickBot="1" x14ac:dyDescent="0.3">
      <c r="A6" s="88" t="s">
        <v>31</v>
      </c>
      <c r="B6" s="89"/>
      <c r="C6" s="89"/>
      <c r="D6" s="89"/>
      <c r="E6" s="90"/>
    </row>
    <row r="7" spans="1:5" ht="24" customHeight="1" x14ac:dyDescent="0.25">
      <c r="A7" s="112" t="s">
        <v>3</v>
      </c>
      <c r="B7" s="113"/>
      <c r="C7" s="30"/>
      <c r="D7" s="104">
        <f>C7*C8</f>
        <v>0</v>
      </c>
      <c r="E7" s="107" t="s">
        <v>33</v>
      </c>
    </row>
    <row r="8" spans="1:5" ht="23.25" customHeight="1" x14ac:dyDescent="0.25">
      <c r="A8" s="110" t="s">
        <v>1</v>
      </c>
      <c r="B8" s="111"/>
      <c r="C8" s="37">
        <v>4</v>
      </c>
      <c r="D8" s="105"/>
      <c r="E8" s="76"/>
    </row>
    <row r="9" spans="1:5" ht="52.5" customHeight="1" thickBot="1" x14ac:dyDescent="0.3">
      <c r="A9" s="108" t="s">
        <v>72</v>
      </c>
      <c r="B9" s="109"/>
      <c r="C9" s="109"/>
      <c r="D9" s="106"/>
      <c r="E9" s="77"/>
    </row>
    <row r="10" spans="1:5" ht="16.5" thickBot="1" x14ac:dyDescent="0.3">
      <c r="A10" s="10"/>
      <c r="B10" s="10"/>
      <c r="C10" s="10"/>
      <c r="D10" s="11"/>
      <c r="E10" s="12"/>
    </row>
    <row r="11" spans="1:5" ht="26.25" customHeight="1" thickBot="1" x14ac:dyDescent="0.3">
      <c r="A11" s="88" t="s">
        <v>30</v>
      </c>
      <c r="B11" s="89"/>
      <c r="C11" s="89"/>
      <c r="D11" s="89"/>
      <c r="E11" s="90"/>
    </row>
    <row r="12" spans="1:5" ht="22.5" customHeight="1" x14ac:dyDescent="0.25">
      <c r="A12" s="116" t="s">
        <v>37</v>
      </c>
      <c r="B12" s="20" t="s">
        <v>52</v>
      </c>
      <c r="C12" s="45"/>
      <c r="D12" s="81">
        <f>C12*C13*C14*12</f>
        <v>0</v>
      </c>
      <c r="E12" s="79" t="s">
        <v>68</v>
      </c>
    </row>
    <row r="13" spans="1:5" ht="22.5" customHeight="1" x14ac:dyDescent="0.25">
      <c r="A13" s="117"/>
      <c r="B13" s="21" t="s">
        <v>35</v>
      </c>
      <c r="C13" s="50">
        <v>600</v>
      </c>
      <c r="D13" s="81"/>
      <c r="E13" s="79"/>
    </row>
    <row r="14" spans="1:5" ht="22.5" customHeight="1" thickBot="1" x14ac:dyDescent="0.3">
      <c r="A14" s="118"/>
      <c r="B14" s="29" t="s">
        <v>11</v>
      </c>
      <c r="C14" s="1">
        <v>3</v>
      </c>
      <c r="D14" s="82"/>
      <c r="E14" s="80"/>
    </row>
    <row r="15" spans="1:5" ht="21" customHeight="1" x14ac:dyDescent="0.25">
      <c r="A15" s="119" t="s">
        <v>59</v>
      </c>
      <c r="B15" s="5" t="s">
        <v>57</v>
      </c>
      <c r="C15" s="49"/>
      <c r="D15" s="93">
        <f>3*C17</f>
        <v>0</v>
      </c>
      <c r="E15" s="78" t="s">
        <v>26</v>
      </c>
    </row>
    <row r="16" spans="1:5" ht="22.5" customHeight="1" x14ac:dyDescent="0.25">
      <c r="A16" s="121"/>
      <c r="B16" s="2" t="s">
        <v>56</v>
      </c>
      <c r="C16" s="46">
        <v>300000</v>
      </c>
      <c r="D16" s="81"/>
      <c r="E16" s="79"/>
    </row>
    <row r="17" spans="1:5" ht="35.25" customHeight="1" x14ac:dyDescent="0.25">
      <c r="A17" s="122"/>
      <c r="B17" s="2" t="s">
        <v>70</v>
      </c>
      <c r="C17" s="3">
        <f>C15*C16</f>
        <v>0</v>
      </c>
      <c r="D17" s="81"/>
      <c r="E17" s="79"/>
    </row>
    <row r="18" spans="1:5" ht="22.5" customHeight="1" thickBot="1" x14ac:dyDescent="0.3">
      <c r="A18" s="118"/>
      <c r="B18" s="65" t="s">
        <v>11</v>
      </c>
      <c r="C18" s="1">
        <v>3</v>
      </c>
      <c r="D18" s="82"/>
      <c r="E18" s="80"/>
    </row>
    <row r="19" spans="1:5" ht="22.5" customHeight="1" x14ac:dyDescent="0.25">
      <c r="A19" s="119" t="s">
        <v>9</v>
      </c>
      <c r="B19" s="66" t="s">
        <v>49</v>
      </c>
      <c r="C19" s="64"/>
      <c r="D19" s="94">
        <f>C19*C20*C21*12</f>
        <v>0</v>
      </c>
      <c r="E19" s="85" t="s">
        <v>36</v>
      </c>
    </row>
    <row r="20" spans="1:5" ht="22.5" customHeight="1" x14ac:dyDescent="0.25">
      <c r="A20" s="116"/>
      <c r="B20" s="47" t="s">
        <v>13</v>
      </c>
      <c r="C20" s="48">
        <v>1</v>
      </c>
      <c r="D20" s="95"/>
      <c r="E20" s="86"/>
    </row>
    <row r="21" spans="1:5" ht="22.5" customHeight="1" thickBot="1" x14ac:dyDescent="0.3">
      <c r="A21" s="120"/>
      <c r="B21" s="4" t="s">
        <v>11</v>
      </c>
      <c r="C21" s="54">
        <v>3</v>
      </c>
      <c r="D21" s="96"/>
      <c r="E21" s="87"/>
    </row>
    <row r="22" spans="1:5" ht="22.5" customHeight="1" x14ac:dyDescent="0.25">
      <c r="A22" s="91" t="s">
        <v>8</v>
      </c>
      <c r="B22" s="32" t="s">
        <v>50</v>
      </c>
      <c r="C22" s="56"/>
      <c r="D22" s="81">
        <f>SUM(C22:C23)*C24</f>
        <v>0</v>
      </c>
      <c r="E22" s="79" t="s">
        <v>38</v>
      </c>
    </row>
    <row r="23" spans="1:5" ht="22.5" customHeight="1" x14ac:dyDescent="0.25">
      <c r="A23" s="91"/>
      <c r="B23" s="31" t="s">
        <v>51</v>
      </c>
      <c r="C23" s="56"/>
      <c r="D23" s="81"/>
      <c r="E23" s="79"/>
    </row>
    <row r="24" spans="1:5" ht="22.5" customHeight="1" thickBot="1" x14ac:dyDescent="0.3">
      <c r="A24" s="92"/>
      <c r="B24" s="34" t="s">
        <v>11</v>
      </c>
      <c r="C24" s="6">
        <v>3</v>
      </c>
      <c r="D24" s="82"/>
      <c r="E24" s="80"/>
    </row>
    <row r="25" spans="1:5" ht="20.25" customHeight="1" thickBot="1" x14ac:dyDescent="0.3">
      <c r="A25" s="35"/>
      <c r="B25" s="123" t="s">
        <v>39</v>
      </c>
      <c r="C25" s="124"/>
      <c r="D25" s="36">
        <f>SUM(D12:D24)</f>
        <v>0</v>
      </c>
      <c r="E25" s="44"/>
    </row>
    <row r="26" spans="1:5" ht="20.25" customHeight="1" thickBot="1" x14ac:dyDescent="0.3">
      <c r="A26" s="19"/>
      <c r="B26" s="10"/>
      <c r="C26" s="10"/>
      <c r="D26" s="11"/>
      <c r="E26" s="23"/>
    </row>
    <row r="27" spans="1:5" ht="20.25" customHeight="1" thickBot="1" x14ac:dyDescent="0.3">
      <c r="A27" s="88" t="s">
        <v>29</v>
      </c>
      <c r="B27" s="89"/>
      <c r="C27" s="89"/>
      <c r="D27" s="89"/>
      <c r="E27" s="90"/>
    </row>
    <row r="28" spans="1:5" ht="22.5" customHeight="1" x14ac:dyDescent="0.25">
      <c r="A28" s="127" t="s">
        <v>7</v>
      </c>
      <c r="B28" s="38" t="s">
        <v>44</v>
      </c>
      <c r="C28" s="30"/>
      <c r="D28" s="83">
        <f>C28*C29</f>
        <v>0</v>
      </c>
      <c r="E28" s="78" t="s">
        <v>18</v>
      </c>
    </row>
    <row r="29" spans="1:5" ht="22.5" customHeight="1" thickBot="1" x14ac:dyDescent="0.3">
      <c r="A29" s="128"/>
      <c r="B29" s="34" t="s">
        <v>12</v>
      </c>
      <c r="C29" s="7">
        <f>3*4</f>
        <v>12</v>
      </c>
      <c r="D29" s="84"/>
      <c r="E29" s="80"/>
    </row>
    <row r="30" spans="1:5" ht="22.5" customHeight="1" x14ac:dyDescent="0.25">
      <c r="A30" s="129" t="s">
        <v>0</v>
      </c>
      <c r="B30" s="39" t="s">
        <v>45</v>
      </c>
      <c r="C30" s="30"/>
      <c r="D30" s="83">
        <f>C30*C31*500</f>
        <v>0</v>
      </c>
      <c r="E30" s="78" t="s">
        <v>19</v>
      </c>
    </row>
    <row r="31" spans="1:5" ht="22.5" customHeight="1" thickBot="1" x14ac:dyDescent="0.3">
      <c r="A31" s="129"/>
      <c r="B31" s="40" t="s">
        <v>14</v>
      </c>
      <c r="C31" s="7">
        <f>2*4</f>
        <v>8</v>
      </c>
      <c r="D31" s="84"/>
      <c r="E31" s="80"/>
    </row>
    <row r="32" spans="1:5" ht="22.5" customHeight="1" x14ac:dyDescent="0.25">
      <c r="A32" s="129"/>
      <c r="B32" s="39" t="s">
        <v>46</v>
      </c>
      <c r="C32" s="30"/>
      <c r="D32" s="83">
        <f>C32*C33*500</f>
        <v>0</v>
      </c>
      <c r="E32" s="78" t="s">
        <v>20</v>
      </c>
    </row>
    <row r="33" spans="1:5" ht="22.5" customHeight="1" thickBot="1" x14ac:dyDescent="0.3">
      <c r="A33" s="129"/>
      <c r="B33" s="41" t="s">
        <v>15</v>
      </c>
      <c r="C33" s="7">
        <f>2*4</f>
        <v>8</v>
      </c>
      <c r="D33" s="84"/>
      <c r="E33" s="80"/>
    </row>
    <row r="34" spans="1:5" ht="22.5" customHeight="1" x14ac:dyDescent="0.25">
      <c r="A34" s="129"/>
      <c r="B34" s="39" t="s">
        <v>47</v>
      </c>
      <c r="C34" s="30"/>
      <c r="D34" s="83">
        <f>C34*C35*1000</f>
        <v>0</v>
      </c>
      <c r="E34" s="78" t="s">
        <v>21</v>
      </c>
    </row>
    <row r="35" spans="1:5" ht="22.5" customHeight="1" thickBot="1" x14ac:dyDescent="0.3">
      <c r="A35" s="129"/>
      <c r="B35" s="41" t="s">
        <v>16</v>
      </c>
      <c r="C35" s="7">
        <f>2*4</f>
        <v>8</v>
      </c>
      <c r="D35" s="84"/>
      <c r="E35" s="80"/>
    </row>
    <row r="36" spans="1:5" ht="22.5" customHeight="1" x14ac:dyDescent="0.25">
      <c r="A36" s="129"/>
      <c r="B36" s="39" t="s">
        <v>48</v>
      </c>
      <c r="C36" s="30"/>
      <c r="D36" s="83">
        <f>C36*C37*1000</f>
        <v>0</v>
      </c>
      <c r="E36" s="78" t="s">
        <v>22</v>
      </c>
    </row>
    <row r="37" spans="1:5" ht="22.5" customHeight="1" thickBot="1" x14ac:dyDescent="0.3">
      <c r="A37" s="129"/>
      <c r="B37" s="41" t="s">
        <v>17</v>
      </c>
      <c r="C37" s="7">
        <f>2*4</f>
        <v>8</v>
      </c>
      <c r="D37" s="84"/>
      <c r="E37" s="80"/>
    </row>
    <row r="38" spans="1:5" ht="22.5" customHeight="1" x14ac:dyDescent="0.25">
      <c r="A38" s="129"/>
      <c r="B38" s="39" t="s">
        <v>66</v>
      </c>
      <c r="C38" s="30"/>
      <c r="D38" s="83">
        <f>C38*C39*2500</f>
        <v>0</v>
      </c>
      <c r="E38" s="78" t="s">
        <v>69</v>
      </c>
    </row>
    <row r="39" spans="1:5" ht="22.5" customHeight="1" thickBot="1" x14ac:dyDescent="0.3">
      <c r="A39" s="129"/>
      <c r="B39" s="41" t="s">
        <v>42</v>
      </c>
      <c r="C39" s="7">
        <f>2*4</f>
        <v>8</v>
      </c>
      <c r="D39" s="84"/>
      <c r="E39" s="80"/>
    </row>
    <row r="40" spans="1:5" ht="22.5" customHeight="1" x14ac:dyDescent="0.25">
      <c r="A40" s="129"/>
      <c r="B40" s="42" t="s">
        <v>67</v>
      </c>
      <c r="C40" s="30"/>
      <c r="D40" s="83">
        <f>C40*C41*2500</f>
        <v>0</v>
      </c>
      <c r="E40" s="78" t="s">
        <v>43</v>
      </c>
    </row>
    <row r="41" spans="1:5" ht="22.5" customHeight="1" thickBot="1" x14ac:dyDescent="0.3">
      <c r="A41" s="130"/>
      <c r="B41" s="43" t="s">
        <v>41</v>
      </c>
      <c r="C41" s="7">
        <f>2*4</f>
        <v>8</v>
      </c>
      <c r="D41" s="84"/>
      <c r="E41" s="80"/>
    </row>
    <row r="42" spans="1:5" ht="22.5" customHeight="1" x14ac:dyDescent="0.25">
      <c r="A42" s="131" t="s">
        <v>58</v>
      </c>
      <c r="B42" s="58" t="s">
        <v>24</v>
      </c>
      <c r="C42" s="59">
        <v>3</v>
      </c>
      <c r="D42" s="83">
        <f>C43*C42*C44</f>
        <v>0</v>
      </c>
      <c r="E42" s="78" t="s">
        <v>27</v>
      </c>
    </row>
    <row r="43" spans="1:5" ht="22.5" customHeight="1" x14ac:dyDescent="0.25">
      <c r="A43" s="129"/>
      <c r="B43" s="28" t="s">
        <v>53</v>
      </c>
      <c r="C43" s="27"/>
      <c r="D43" s="132"/>
      <c r="E43" s="79"/>
    </row>
    <row r="44" spans="1:5" ht="22.5" customHeight="1" thickBot="1" x14ac:dyDescent="0.3">
      <c r="A44" s="130"/>
      <c r="B44" s="60" t="s">
        <v>11</v>
      </c>
      <c r="C44" s="61">
        <v>4</v>
      </c>
      <c r="D44" s="84"/>
      <c r="E44" s="80"/>
    </row>
    <row r="45" spans="1:5" ht="22.5" customHeight="1" x14ac:dyDescent="0.25">
      <c r="A45" s="71" t="s">
        <v>62</v>
      </c>
      <c r="B45" s="67" t="s">
        <v>61</v>
      </c>
      <c r="C45" s="68">
        <v>250000</v>
      </c>
      <c r="D45" s="72">
        <f>C47*C48</f>
        <v>0</v>
      </c>
      <c r="E45" s="75" t="s">
        <v>65</v>
      </c>
    </row>
    <row r="46" spans="1:5" ht="22.5" customHeight="1" x14ac:dyDescent="0.25">
      <c r="A46" s="71"/>
      <c r="B46" s="55" t="s">
        <v>63</v>
      </c>
      <c r="C46" s="62"/>
      <c r="D46" s="73"/>
      <c r="E46" s="76"/>
    </row>
    <row r="47" spans="1:5" ht="22.5" customHeight="1" x14ac:dyDescent="0.25">
      <c r="A47" s="71"/>
      <c r="B47" s="55" t="s">
        <v>60</v>
      </c>
      <c r="C47" s="63">
        <f>C45*C46</f>
        <v>0</v>
      </c>
      <c r="D47" s="73"/>
      <c r="E47" s="76"/>
    </row>
    <row r="48" spans="1:5" ht="22.5" customHeight="1" thickBot="1" x14ac:dyDescent="0.3">
      <c r="A48" s="71"/>
      <c r="B48" s="69" t="s">
        <v>64</v>
      </c>
      <c r="C48" s="70">
        <v>24</v>
      </c>
      <c r="D48" s="74"/>
      <c r="E48" s="77"/>
    </row>
    <row r="49" spans="1:5" ht="22.5" customHeight="1" x14ac:dyDescent="0.25">
      <c r="A49" s="125" t="s">
        <v>2</v>
      </c>
      <c r="B49" s="53" t="s">
        <v>54</v>
      </c>
      <c r="C49" s="27"/>
      <c r="D49" s="132">
        <f>C49*C50</f>
        <v>0</v>
      </c>
      <c r="E49" s="79" t="s">
        <v>28</v>
      </c>
    </row>
    <row r="50" spans="1:5" ht="22.5" customHeight="1" thickBot="1" x14ac:dyDescent="0.3">
      <c r="A50" s="71"/>
      <c r="B50" s="40" t="s">
        <v>25</v>
      </c>
      <c r="C50" s="57">
        <f>3*4</f>
        <v>12</v>
      </c>
      <c r="D50" s="84"/>
      <c r="E50" s="80"/>
    </row>
    <row r="51" spans="1:5" ht="22.5" customHeight="1" x14ac:dyDescent="0.25">
      <c r="A51" s="71"/>
      <c r="B51" s="39" t="s">
        <v>55</v>
      </c>
      <c r="C51" s="27"/>
      <c r="D51" s="83">
        <f>C51*C52</f>
        <v>0</v>
      </c>
      <c r="E51" s="78" t="s">
        <v>34</v>
      </c>
    </row>
    <row r="52" spans="1:5" ht="22.5" customHeight="1" thickBot="1" x14ac:dyDescent="0.3">
      <c r="A52" s="126"/>
      <c r="B52" s="41" t="s">
        <v>23</v>
      </c>
      <c r="C52" s="8">
        <f>3*4</f>
        <v>12</v>
      </c>
      <c r="D52" s="84"/>
      <c r="E52" s="80"/>
    </row>
    <row r="53" spans="1:5" ht="18.75" thickBot="1" x14ac:dyDescent="0.3">
      <c r="A53" s="9"/>
      <c r="B53" s="114" t="s">
        <v>40</v>
      </c>
      <c r="C53" s="115"/>
      <c r="D53" s="33">
        <f>D28+D30+D32+D34+D36+D38+D40+D42+D45+D49+D51</f>
        <v>0</v>
      </c>
      <c r="E53" s="24"/>
    </row>
  </sheetData>
  <sheetProtection selectLockedCells="1"/>
  <mergeCells count="52">
    <mergeCell ref="D49:D50"/>
    <mergeCell ref="E49:E50"/>
    <mergeCell ref="D51:D52"/>
    <mergeCell ref="E51:E52"/>
    <mergeCell ref="E38:E39"/>
    <mergeCell ref="D40:D41"/>
    <mergeCell ref="E40:E41"/>
    <mergeCell ref="D42:D44"/>
    <mergeCell ref="E42:E44"/>
    <mergeCell ref="D38:D39"/>
    <mergeCell ref="B53:C53"/>
    <mergeCell ref="A12:A14"/>
    <mergeCell ref="A19:A21"/>
    <mergeCell ref="A15:A18"/>
    <mergeCell ref="B25:C25"/>
    <mergeCell ref="A49:A52"/>
    <mergeCell ref="A22:A24"/>
    <mergeCell ref="A28:A29"/>
    <mergeCell ref="A30:A41"/>
    <mergeCell ref="A42:A44"/>
    <mergeCell ref="A27:E27"/>
    <mergeCell ref="D28:D29"/>
    <mergeCell ref="D30:D31"/>
    <mergeCell ref="E28:E29"/>
    <mergeCell ref="E30:E31"/>
    <mergeCell ref="E22:E24"/>
    <mergeCell ref="A1:B1"/>
    <mergeCell ref="A4:B4"/>
    <mergeCell ref="A6:E6"/>
    <mergeCell ref="A2:E2"/>
    <mergeCell ref="D7:D9"/>
    <mergeCell ref="E7:E9"/>
    <mergeCell ref="A9:C9"/>
    <mergeCell ref="A8:B8"/>
    <mergeCell ref="A7:B7"/>
    <mergeCell ref="E15:E18"/>
    <mergeCell ref="E19:E21"/>
    <mergeCell ref="A11:E11"/>
    <mergeCell ref="D12:D14"/>
    <mergeCell ref="E12:E14"/>
    <mergeCell ref="D15:D18"/>
    <mergeCell ref="D19:D21"/>
    <mergeCell ref="A45:A48"/>
    <mergeCell ref="D45:D48"/>
    <mergeCell ref="E45:E48"/>
    <mergeCell ref="D22:D24"/>
    <mergeCell ref="D32:D33"/>
    <mergeCell ref="E32:E33"/>
    <mergeCell ref="D34:D35"/>
    <mergeCell ref="E34:E35"/>
    <mergeCell ref="D36:D37"/>
    <mergeCell ref="E36:E37"/>
  </mergeCells>
  <printOptions horizontalCentered="1" verticalCentered="1"/>
  <pageMargins left="0.25" right="0.25" top="0.615234375" bottom="0.75" header="0.3" footer="0.3"/>
  <pageSetup paperSize="9" scale="41" orientation="portrait" r:id="rId1"/>
  <headerFooter>
    <oddHeader>&amp;C&amp;"Arial Black,Bold"&amp;16&amp;K04+000Appendix-Price Bid Template attached to the Enclosure T.3- Bid Template
(Invitation to Tender N° EMSA/CPNEG/4/2021-Equipment Assistance Service-Northern Baltic Sea)</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2021-11-08T12:00:00+00:00</ED_x0020_verification>
    <DD_x0020_End_x0020_of_x0020_Phase_x0020_1_x0020_Leg_x002f_Fin_x0020_and_x0020_AO xmlns="488de78e-08bf-4a6a-94ee-645c1ed3e8a5">10</DD_x0020_End_x0020_of_x0020_Phase_x0020_1_x0020_Leg_x002f_Fin_x0020_and_x0020_AO>
    <UrlApproval xmlns="488de78e-08bf-4a6a-94ee-645c1ed3e8a5">
      <Url xsi:nil="true"/>
      <Description xsi:nil="true"/>
    </UrlApproval>
    <Description_x0020_of_x0020_contract xmlns="488de78e-08bf-4a6a-94ee-645c1ed3e8a5">The objective of EMSA’s Equipment Assistance Service (EAS) is the mobilisation and delivery on site, upon demand and at short notice, of oil pollution response assets, more particularly the availability on-site of specialised Oil Spill Response (OSR) equipment in order to respond to oil spills in the European regional sea basins.</Description_x0020_of_x0020_contract>
    <EMSA_x0020_Unit_x0020_Name xmlns="488de78e-08bf-4a6a-94ee-645c1ed3e8a5">Sustainability</EMSA_x0020_Unit_x0020_Name>
    <SD_x0020_evaluation xmlns="488de78e-08bf-4a6a-94ee-645c1ed3e8a5" xsi:nil="true"/>
    <SD_x0020_Legal_x0020_Entity xmlns="488de78e-08bf-4a6a-94ee-645c1ed3e8a5">2022-07-21T07:00:00+00:00</SD_x0020_Legal_x0020_Entity>
    <DD_x0020_verification xmlns="488de78e-08bf-4a6a-94ee-645c1ed3e8a5">5</DD_x0020_verification>
    <SD_x0020_award_x0020_notice xmlns="488de78e-08bf-4a6a-94ee-645c1ed3e8a5">2022-09-01T12:00:00+00:00</SD_x0020_award_x0020_notice>
    <SD_x0020_Application_x0020_report xmlns="488de78e-08bf-4a6a-94ee-645c1ed3e8a5">2022-03-08T00:00:00+00:00</SD_x0020_Application_x0020_report>
    <ED_x0020_End_x0020_of_x0020_Phase_x0020_1_x0020_Leg_x002f_Fin_x0020_and_x0020_AO xmlns="488de78e-08bf-4a6a-94ee-645c1ed3e8a5">2022-04-04T00:00:00+00:00</ED_x0020_End_x0020_of_x0020_Phase_x0020_1_x0020_Leg_x002f_Fin_x0020_and_x0020_AO>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Project_x0020_Officer xmlns="488de78e-08bf-4a6a-94ee-645c1ed3e8a5">
      <UserInfo>
        <DisplayName/>
        <AccountId>242</AccountId>
        <AccountType/>
      </UserInfo>
    </Project_x0020_Officer>
    <DD_x0020_evaluation xmlns="488de78e-08bf-4a6a-94ee-645c1ed3e8a5" xsi:nil="true"/>
    <SD_x0020_verification xmlns="488de78e-08bf-4a6a-94ee-645c1ed3e8a5">2021-10-29T12:00:00+00:00</SD_x0020_verification>
    <SD_x0020_Moratorium_x0020__x0028_SNEG_x0029_ xmlns="488de78e-08bf-4a6a-94ee-645c1ed3e8a5" xsi:nil="true"/>
    <ED_x0020_Application_x0020_preparation xmlns="488de78e-08bf-4a6a-94ee-645c1ed3e8a5">2021-11-16T09:11:53+00:00</ED_x0020_Application_x0020_preparation>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Estimated_x0020_Value xmlns="488de78e-08bf-4a6a-94ee-645c1ed3e8a5">1660000</Estimated_x0020_Value>
    <ED_x0020_evaluation xmlns="488de78e-08bf-4a6a-94ee-645c1ed3e8a5" xsi:nil="true"/>
    <DD_x0020_LE xmlns="488de78e-08bf-4a6a-94ee-645c1ed3e8a5">7</DD_x0020_LE>
    <SD_x0020_Appliction_x0020_preparation xmlns="488de78e-08bf-4a6a-94ee-645c1ed3e8a5">2021-10-18T08:11:53+00:00</SD_x0020_Appliction_x0020_preparation>
    <DD_x0020_Application_x0020_preparation xmlns="488de78e-08bf-4a6a-94ee-645c1ed3e8a5">20</DD_x0020_Application_x0020_preparation>
    <SD_x0020_End_x0020_of_x0020_Phase_x0020_1_x0020_Leg_x002f_Fin_x0020_and_x0020_AO xmlns="488de78e-08bf-4a6a-94ee-645c1ed3e8a5">2022-03-22T00:00:00+00:00</SD_x0020_End_x0020_of_x0020_Phase_x0020_1_x0020_Leg_x002f_Fin_x0020_and_x0020_AO>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TypePT xmlns="488de78e-08bf-4a6a-94ee-645c1ed3e8a5">Optional</TypePT>
    <Initiating_x0020_Agent xmlns="488de78e-08bf-4a6a-94ee-645c1ed3e8a5">
      <UserInfo>
        <DisplayName/>
        <AccountId>92</AccountId>
        <AccountType/>
      </UserInfo>
    </Initiating_x0020_Agent>
    <Financial_x0020_Verifier xmlns="488de78e-08bf-4a6a-94ee-645c1ed3e8a5">
      <UserInfo>
        <DisplayName/>
        <AccountId>53</AccountId>
        <AccountType/>
      </UserInfo>
    </Financial_x0020_Verifier>
    <SD_x0020_Application_x0020_Leg_x002f_Fin_x0020_and_x0020_AO xmlns="488de78e-08bf-4a6a-94ee-645c1ed3e8a5">2021-12-07T00:00:00+00:00</SD_x0020_Application_x0020_Leg_x002f_Fin_x0020_and_x0020_AO>
    <DD_x0020_Evaluation_x0020_and_x0020_negotiations xmlns="488de78e-08bf-4a6a-94ee-645c1ed3e8a5">35</DD_x0020_Evaluation_x0020_and_x0020_negotiations>
    <DD_x0020_End_x0020_of_x0020_Phase_x0020_II_x0020_and_x0020_Launch_x0020_of_x0020_Phase_x0020_III_x0020_Legal_x0020_and_x0020_Finance_x0020_Verification_x0020__x0028_CD_x0029_ xmlns="488de78e-08bf-4a6a-94ee-645c1ed3e8a5" xsi:nil="true"/>
    <Dedicated_x0020_e-mail_x0020_address xmlns="488de78e-08bf-4a6a-94ee-645c1ed3e8a5">CPNEG42021@emsa.europa.eu</Dedicated_x0020_e-mail_x0020_address>
    <SD_x0020_delay xmlns="488de78e-08bf-4a6a-94ee-645c1ed3e8a5">2022-05-11T03:00:00+00:00</SD_x0020_delay>
    <Budget_x0020_line xmlns="488de78e-08bf-4a6a-94ee-645c1ed3e8a5">3130</Budget_x0020_line>
    <ED_x0020_Evaluation_x0020_and_x0020_negotiations xmlns="488de78e-08bf-4a6a-94ee-645c1ed3e8a5">2022-07-06T05:00:00+00:00</ED_x0020_Evaluation_x0020_and_x0020_negotiations>
    <ED_x0020_End_x0020_of_x0020_Phase_x0020_II_x0020_and_x0020_Launch_x0020_of_x0020_Phase_x0020_III_x0020_Legal_x0020_and_x0020_Finance_x0020_Verification_x0020__x0028_CD_x0029_ xmlns="488de78e-08bf-4a6a-94ee-645c1ed3e8a5" xsi:nil="true"/>
    <EMSA_x0020_Unit xmlns="488de78e-08bf-4a6a-94ee-645c1ed3e8a5">1.1</EMSA_x0020_Unit>
    <Contract_x0020_type xmlns="488de78e-08bf-4a6a-94ee-645c1ed3e8a5">Framework Service Contract</Contract_x0020_type>
    <SD_x0020_Leg_x002f_Fin_x0020_and_x0020_AO xmlns="488de78e-08bf-4a6a-94ee-645c1ed3e8a5">2022-08-01T08:00:00+00:00</SD_x0020_Leg_x002f_Fin_x0020_and_x0020_AO>
    <DD_x0020_submission xmlns="488de78e-08bf-4a6a-94ee-645c1ed3e8a5">35</DD_x0020_submission>
    <ED_x0020_moratorium xmlns="488de78e-08bf-4a6a-94ee-645c1ed3e8a5">2022-08-28T10:00:00+00:00</ED_x0020_moratorium>
    <DD_x0020_Memorandum_x0020__x0028_SNEG_x0029_ xmlns="488de78e-08bf-4a6a-94ee-645c1ed3e8a5" xsi:nil="true"/>
    <ED_x0020_Application_x0020_Leg_x002f_Fin_x0020_and_x0020_AO xmlns="488de78e-08bf-4a6a-94ee-645c1ed3e8a5">2021-12-15T00:00:00+00:00</ED_x0020_Application_x0020_Leg_x002f_Fin_x0020_and_x0020_AO>
    <DD_x0020_Phase_x0020_III_x0020_Documentation_x0020_preparation_x0020__x0028_CD_x0029_ xmlns="488de78e-08bf-4a6a-94ee-645c1ed3e8a5" xsi:nil="true"/>
    <Reference_x0020_Number xmlns="488de78e-08bf-4a6a-94ee-645c1ed3e8a5">EMSA/CPNEG/4/2021</Reference_x0020_Number>
    <ED_x0020_submission xmlns="488de78e-08bf-4a6a-94ee-645c1ed3e8a5">2022-05-10T02:00:00+00:00</ED_x0020_submission>
    <DD_x0020_moratorium xmlns="488de78e-08bf-4a6a-94ee-645c1ed3e8a5">10</DD_x0020_moratorium>
    <DD_x0020_Application_x0020_Leg_x002f_Fin_x0020_and_x0020_AO xmlns="488de78e-08bf-4a6a-94ee-645c1ed3e8a5">7</DD_x0020_Application_x0020_Leg_x002f_Fin_x0020_and_x0020_AO>
    <SD_x0020_Application_x0020_evaluation xmlns="488de78e-08bf-4a6a-94ee-645c1ed3e8a5">2022-02-08T00:00:00+00:00</SD_x0020_Application_x0020_evaluation>
    <SD_x0020_Evaluation_x0020_and_x0020_negotiations xmlns="488de78e-08bf-4a6a-94ee-645c1ed3e8a5">2022-05-16T05:00:00+00:00</SD_x0020_Evaluation_x0020_and_x0020_negotiations>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ED_x0020_preparation xmlns="488de78e-08bf-4a6a-94ee-645c1ed3e8a5" xsi:nil="true"/>
    <ED_x0020_Moratorium_x0020__x0028_SNEG_x0029_ xmlns="488de78e-08bf-4a6a-94ee-645c1ed3e8a5" xsi:nil="true"/>
    <DD_x0020_Application_x0020_delay xmlns="488de78e-08bf-4a6a-94ee-645c1ed3e8a5">0</DD_x0020_Application_x0020_delay>
    <SD_x0020_Phase_x0020_I_x0020_Send_x0020_out_x0020_invitaton_x0020_to_x0020_take_x0020_part_x0020_in_x0020_the_x0020_dialogue_x0020_and_x0020_rejection_x0020_letters_x0020__x0028_CD_x0029_ xmlns="488de78e-08bf-4a6a-94ee-645c1ed3e8a5" xsi:nil="true"/>
    <Authorising_x0020_Officer xmlns="488de78e-08bf-4a6a-94ee-645c1ed3e8a5">
      <UserInfo>
        <DisplayName>MARKOVCIC KOSTELAC Maja (EMSA)</DisplayName>
        <AccountId>410</AccountId>
        <AccountType/>
      </UserInfo>
    </Authorising_x0020_Officer>
    <DD_x0020_preparation xmlns="488de78e-08bf-4a6a-94ee-645c1ed3e8a5" xsi:nil="true"/>
    <SD_x0020_dispatch_x0020_contract_x0020_notice xmlns="488de78e-08bf-4a6a-94ee-645c1ed3e8a5">2021-12-16T00:00:00+00:00</SD_x0020_dispatch_x0020_contract_x0020_notice>
    <ED_x0020_Application_x0020_delay xmlns="488de78e-08bf-4a6a-94ee-645c1ed3e8a5">2022-02-01T00:00:00+00:00</ED_x0020_Application_x0020_delay>
    <SD_x0020_preparation xmlns="488de78e-08bf-4a6a-94ee-645c1ed3e8a5" xsi:nil="true"/>
    <DD_x0020_dispatch_x0020_contract_x0020_notice xmlns="488de78e-08bf-4a6a-94ee-645c1ed3e8a5">1</DD_x0020_dispatch_x0020_contract_x0020_notice>
    <DD_x0020_opening xmlns="488de78e-08bf-4a6a-94ee-645c1ed3e8a5">3</DD_x0020_opening>
    <DD_x0020_award_x0020_notice xmlns="488de78e-08bf-4a6a-94ee-645c1ed3e8a5">1</DD_x0020_award_x0020_notic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ED_x0020_dispatch_x0020_contract_x0020_notice xmlns="488de78e-08bf-4a6a-94ee-645c1ed3e8a5">2021-12-16T00:00:00+00:00</ED_x0020_dispatch_x0020_contract_x0020_notice>
    <ED_x0020_opening xmlns="488de78e-08bf-4a6a-94ee-645c1ed3e8a5">2022-05-13T04:00:00+00:00</ED_x0020_opening>
    <ED_x0020_award_x0020_notice xmlns="488de78e-08bf-4a6a-94ee-645c1ed3e8a5">2022-09-01T12:00:00+00:00</ED_x0020_award_x0020_notice>
    <SD_x0020_Application_x0020_delay xmlns="488de78e-08bf-4a6a-94ee-645c1ed3e8a5">2022-02-01T00:00:00+00:00</SD_x0020_Application_x0020_delay>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ED_x0020_Leg_x002f_Fin_x0020_and_x0020_AO xmlns="488de78e-08bf-4a6a-94ee-645c1ed3e8a5">2022-08-17T08:00:00+00:00</ED_x0020_Leg_x002f_Fin_x0020_and_x0020_AO>
    <DD_x0020_report xmlns="488de78e-08bf-4a6a-94ee-645c1ed3e8a5">10</DD_x0020_report>
    <SD_x0020_Phase_x0020_II_x0020_dispatch xmlns="488de78e-08bf-4a6a-94ee-645c1ed3e8a5">2022-04-05T01:00:00+00:00</SD_x0020_Phase_x0020_II_x0020_dispatch>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Duration_x0020_of_x0020_contract xmlns="488de78e-08bf-4a6a-94ee-645c1ed3e8a5">4 years</Duration_x0020_of_x0020_contract>
    <DD_x0020_Leg_x002f_Fin_x0020_and_x0020_AO xmlns="488de78e-08bf-4a6a-94ee-645c1ed3e8a5">12</DD_x0020_Leg_x002f_Fin_x0020_and_x0020_AO>
    <ED_x0020_report xmlns="488de78e-08bf-4a6a-94ee-645c1ed3e8a5">2022-07-20T06:00:00+00:00</ED_x0020_report>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DD_x0020_delay xmlns="488de78e-08bf-4a6a-94ee-645c1ed3e8a5">0</DD_x0020_delay>
    <DD_x0020_Application_x0020_report xmlns="488de78e-08bf-4a6a-94ee-645c1ed3e8a5">10</DD_x0020_Application_x0020_report>
    <ED_x0020_Phase_x0020_II_x0020_dispatch xmlns="488de78e-08bf-4a6a-94ee-645c1ed3e8a5">2022-04-05T01:00:00+00:00</ED_x0020_Phase_x0020_II_x0020_dispatch>
    <SD_x0020_Request_x0020_to_x0020_participate_x0020_postal_x0020_delay_x0020__x0028_CD_x0029_ xmlns="488de78e-08bf-4a6a-94ee-645c1ed3e8a5" xsi:nil="true"/>
    <ED_x0020_delay xmlns="488de78e-08bf-4a6a-94ee-645c1ed3e8a5">2022-05-11T03:00:00+00:00</ED_x0020_delay>
    <SD_x0020_report xmlns="488de78e-08bf-4a6a-94ee-645c1ed3e8a5">2022-07-07T06:00:00+00:00</SD_x0020_report>
    <ED_x0020_Legal_x0020_Entity xmlns="488de78e-08bf-4a6a-94ee-645c1ed3e8a5">2022-07-29T07:00:00+00:00</ED_x0020_Legal_x0020_Entity>
    <ED_x0020_Application_x0020_report xmlns="488de78e-08bf-4a6a-94ee-645c1ed3e8a5">2022-03-21T00:00:00+00:00</ED_x0020_Application_x0020_report>
    <DD_x0020_Phase_x0020_II_x0020_dispatch xmlns="488de78e-08bf-4a6a-94ee-645c1ed3e8a5">1</DD_x0020_Phase_x0020_II_x0020_dispatch>
    <SD_x0020_Phase_x0020_II_x0020_Dialogue_x0020_with_x0020_selected_x0020_candidates_x0020__x0028_CD_x0029_ xmlns="488de78e-08bf-4a6a-94ee-645c1ed3e8a5" xsi:nil="true"/>
    <ED_x0020_letters xmlns="488de78e-08bf-4a6a-94ee-645c1ed3e8a5">2022-08-18T09:00:00+00:00</ED_x0020_letters>
    <SD_x0020_moratorium xmlns="488de78e-08bf-4a6a-94ee-645c1ed3e8a5">2022-08-19T10:00:00+00:00</SD_x0020_moratorium>
    <SD_x0020_signature xmlns="488de78e-08bf-4a6a-94ee-645c1ed3e8a5">2022-08-29T11:00:00+00:00</SD_x0020_signature>
    <ED_x0020_dispatch_x0020_of_x0020_tender xmlns="488de78e-08bf-4a6a-94ee-645c1ed3e8a5" xsi:nil="true"/>
    <Title_x0020_of_x0020_the_x0020_Authorising_x0020_Officer xmlns="488de78e-08bf-4a6a-94ee-645c1ed3e8a5">Executive Director</Title_x0020_of_x0020_the_x0020_Authorising_x0020_Officer>
    <DD_x0020_Application_x0020_submission xmlns="488de78e-08bf-4a6a-94ee-645c1ed3e8a5">46</DD_x0020_Application_x0020_submission>
    <DD_x0020_Application_x0020_opening xmlns="488de78e-08bf-4a6a-94ee-645c1ed3e8a5">5</DD_x0020_Application_x0020_opening>
    <DD_x0020_Application_x0020_evaluation xmlns="488de78e-08bf-4a6a-94ee-645c1ed3e8a5">20</DD_x0020_Application_x0020_evaluation>
    <SD_x0020_Phase_x0020_III_x0020_Legal_x0020_verification_x0020_and_x0020_signature_x0020_AO_x0020__x0028_CD_x0029_ xmlns="488de78e-08bf-4a6a-94ee-645c1ed3e8a5" xsi:nil="true"/>
    <SD_x0020_submission xmlns="488de78e-08bf-4a6a-94ee-645c1ed3e8a5">2022-04-06T02:00:00+00:00</SD_x0020_submission>
    <SD_x0020_opening xmlns="488de78e-08bf-4a6a-94ee-645c1ed3e8a5">2022-05-11T04:00:00+00:00</SD_x0020_opening>
    <DD_x0020_letters xmlns="488de78e-08bf-4a6a-94ee-645c1ed3e8a5">1</DD_x0020_letters>
    <DD_x0020_dispatch_x0020_of_x0020_tender xmlns="488de78e-08bf-4a6a-94ee-645c1ed3e8a5" xsi:nil="true"/>
    <ED_x0020_Application_x0020_submission xmlns="488de78e-08bf-4a6a-94ee-645c1ed3e8a5">2022-01-31T00:00:00+00:00</ED_x0020_Application_x0020_submission>
    <ED_x0020_Application_x0020_opening xmlns="488de78e-08bf-4a6a-94ee-645c1ed3e8a5">2022-02-07T00:00:00+00:00</ED_x0020_Application_x0020_opening>
    <ED_x0020_Application_x0020_evaluation xmlns="488de78e-08bf-4a6a-94ee-645c1ed3e8a5">2022-03-07T00:00:00+00:00</ED_x0020_Application_x0020_evaluation>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SD_x0020_letters xmlns="488de78e-08bf-4a6a-94ee-645c1ed3e8a5">2022-08-18T09:00:00+00:00</SD_x0020_letters>
    <ED_x0020_signature xmlns="488de78e-08bf-4a6a-94ee-645c1ed3e8a5">2022-08-31T11:00:00+00:00</ED_x0020_signature>
    <SD_x0020_dispatch_x0020_of_x0020_tender xmlns="488de78e-08bf-4a6a-94ee-645c1ed3e8a5" xsi:nil="true"/>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StatusDT xmlns="488de78e-08bf-4a6a-94ee-645c1ed3e8a5">Draft</StatusDT>
    <Contract_x0020_title xmlns="488de78e-08bf-4a6a-94ee-645c1ed3e8a5">Equipment Assistance Service – Northern Baltic Sea</Contract_x0020_title>
    <Legal_x0020_Officer xmlns="488de78e-08bf-4a6a-94ee-645c1ed3e8a5">
      <UserInfo>
        <DisplayName/>
        <AccountId>77</AccountId>
        <AccountType/>
      </UserInfo>
    </Legal_x0020_Officer>
    <DD_x0020_signature xmlns="488de78e-08bf-4a6a-94ee-645c1ed3e8a5">3</DD_x0020_signature>
    <SD_x0020_Application_x0020_submission xmlns="488de78e-08bf-4a6a-94ee-645c1ed3e8a5">2021-12-17T00:00:00+00:00</SD_x0020_Application_x0020_submission>
    <SD_x0020_Application_x0020_opening xmlns="488de78e-08bf-4a6a-94ee-645c1ed3e8a5">2022-02-01T00:00:00+00:00</SD_x0020_Application_x0020_opening>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AOFullName xmlns="488de78e-08bf-4a6a-94ee-645c1ed3e8a5">Maja Markovčić Kostelac </AOFullName>
    <SD_x0020_Submission_x0020_expression xmlns="488de78e-08bf-4a6a-94ee-645c1ed3e8a5" xsi:nil="true"/>
    <DD_x0020_Dispatch_x0020_of_x0020_letters_x0020_to_x0020_experts xmlns="488de78e-08bf-4a6a-94ee-645c1ed3e8a5" xsi:nil="true"/>
    <ED_x0020_Dispatch_x0020_of_x0020_letters_x0020_to_x0020_experts xmlns="488de78e-08bf-4a6a-94ee-645c1ed3e8a5" xsi:nil="true"/>
    <SD_x0020_Reserve_x0020_list xmlns="488de78e-08bf-4a6a-94ee-645c1ed3e8a5" xsi:nil="true"/>
    <ED_x0020_Reserve_x0020_list xmlns="488de78e-08bf-4a6a-94ee-645c1ed3e8a5" xsi:nil="true"/>
    <DD_x0020_Submission_x0020_expression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stimatedSTR xmlns="488de78e-08bf-4a6a-94ee-645c1ed3e8a5">1,660,000.00</EstimatedSTR>
    <ProjectOfficerSTR xmlns="488de78e-08bf-4a6a-94ee-645c1ed3e8a5">THEODORAKI Aikaterini (EMSA)</ProjectOfficerSTR>
    <DD_x0020_consultation xmlns="488de78e-08bf-4a6a-94ee-645c1ed3e8a5">13</DD_x0020_consultation>
    <ED_x0020_consultation xmlns="488de78e-08bf-4a6a-94ee-645c1ed3e8a5">2021-12-06T00:00:00+00:00</ED_x0020_consultation>
    <SD_x0020_consultation xmlns="488de78e-08bf-4a6a-94ee-645c1ed3e8a5">2021-11-17T00:00:00+00:00</SD_x0020_consultation>
  </documentManagement>
</p:properties>
</file>

<file path=customXml/item2.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0077046BA1C4834888EB432471229D32" ma:contentTypeVersion="0" ma:contentTypeDescription="Create a new document." ma:contentTypeScope="" ma:versionID="5e668157dcf778a97975e6a2b60ae560">
  <xsd:schema xmlns:xsd="http://www.w3.org/2001/XMLSchema" xmlns:xs="http://www.w3.org/2001/XMLSchema" xmlns:p="http://schemas.microsoft.com/office/2006/metadata/properties" xmlns:ns2="488de78e-08bf-4a6a-94ee-645c1ed3e8a5" targetNamespace="http://schemas.microsoft.com/office/2006/metadata/properties" ma:root="true" ma:fieldsID="3c311084a5732dc1941fcaa2e08b18e3"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Purchase Order"/>
          <xsd:enumeration value="Specific Contract"/>
          <xsd:enumeration value="Order Form"/>
          <xsd:enumeration value="Donation Agreement"/>
          <xsd:enumeration value="External Expert Services"/>
          <xsd:enumeration value="Framework Concession Contract"/>
          <xsd:enumeration value="Concession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D6EA41-F1A3-48CA-BAD9-E6C7AE0672E3}">
  <ds:schemaRefs>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purl.org/dc/terms/"/>
    <ds:schemaRef ds:uri="488de78e-08bf-4a6a-94ee-645c1ed3e8a5"/>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5C3FBDD4-B6AD-4162-92D0-82173AEE48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88de78e-08bf-4a6a-94ee-645c1ed3e8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BEB71F-FB93-4841-8FCE-B17C649BDF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Price bid template</vt:lpstr>
    </vt:vector>
  </TitlesOfParts>
  <Company>European Maritime Safety Agency (EMSA)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Helena RAMON JARRAUD</dc:creator>
  <cp:lastModifiedBy>THEODORAKI Aikaterini (EMSA)</cp:lastModifiedBy>
  <cp:lastPrinted>2019-03-27T16:29:07Z</cp:lastPrinted>
  <dcterms:created xsi:type="dcterms:W3CDTF">2015-05-19T10:30:56Z</dcterms:created>
  <dcterms:modified xsi:type="dcterms:W3CDTF">2021-11-05T10:05:54Z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0x010100DCA190A6FBCCCC4CAC19D1272AFB8E11000077046BA1C4834888EB432471229D32</vt:lpwstr>
  </property>
</Properties>
</file>